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restamo 12 meses" sheetId="1" r:id="rId1"/>
  </sheets>
  <calcPr calcId="125725"/>
</workbook>
</file>

<file path=xl/calcChain.xml><?xml version="1.0" encoding="utf-8"?>
<calcChain xmlns="http://schemas.openxmlformats.org/spreadsheetml/2006/main">
  <c r="B11" i="1"/>
  <c r="C11" s="1"/>
  <c r="F10"/>
  <c r="D10"/>
  <c r="C10"/>
  <c r="I10" s="1"/>
  <c r="C9"/>
  <c r="F11" l="1"/>
  <c r="D11"/>
  <c r="G11" s="1"/>
  <c r="I11"/>
  <c r="G10"/>
  <c r="B12"/>
  <c r="E10"/>
  <c r="B13" l="1"/>
  <c r="C12"/>
  <c r="I12" s="1"/>
  <c r="D12"/>
  <c r="G12" s="1"/>
  <c r="F12"/>
  <c r="H10"/>
  <c r="E11"/>
  <c r="F13" l="1"/>
  <c r="D13"/>
  <c r="H11"/>
  <c r="C13"/>
  <c r="E13" s="1"/>
  <c r="B14"/>
  <c r="E12"/>
  <c r="B15" l="1"/>
  <c r="C14"/>
  <c r="G13"/>
  <c r="H12"/>
  <c r="I13"/>
  <c r="H13"/>
  <c r="D14" l="1"/>
  <c r="E14" s="1"/>
  <c r="I14"/>
  <c r="F14"/>
  <c r="C15"/>
  <c r="B16"/>
  <c r="F15" l="1"/>
  <c r="D15"/>
  <c r="G15" s="1"/>
  <c r="I15"/>
  <c r="E15"/>
  <c r="B17"/>
  <c r="C16"/>
  <c r="G14"/>
  <c r="H14" s="1"/>
  <c r="H15" l="1"/>
  <c r="C17"/>
  <c r="B18"/>
  <c r="E16"/>
  <c r="D16"/>
  <c r="G16" s="1"/>
  <c r="I16"/>
  <c r="F16"/>
  <c r="B19" l="1"/>
  <c r="C18"/>
  <c r="F17"/>
  <c r="D17"/>
  <c r="G17" s="1"/>
  <c r="I17"/>
  <c r="H16"/>
  <c r="C19" l="1"/>
  <c r="B20"/>
  <c r="D18"/>
  <c r="G18" s="1"/>
  <c r="I18"/>
  <c r="F18"/>
  <c r="E17"/>
  <c r="E18" l="1"/>
  <c r="B21"/>
  <c r="C21" s="1"/>
  <c r="C20"/>
  <c r="F19"/>
  <c r="D19"/>
  <c r="G19" s="1"/>
  <c r="I19"/>
  <c r="H18"/>
  <c r="H17"/>
  <c r="E19" l="1"/>
  <c r="C22"/>
  <c r="D20"/>
  <c r="G20" s="1"/>
  <c r="I20"/>
  <c r="F20"/>
  <c r="F21" l="1"/>
  <c r="F22" s="1"/>
  <c r="D21"/>
  <c r="I21"/>
  <c r="H19"/>
  <c r="E20"/>
  <c r="G21" l="1"/>
  <c r="G22" s="1"/>
  <c r="D22"/>
  <c r="E21"/>
  <c r="H20"/>
  <c r="H21" l="1"/>
  <c r="H22" s="1"/>
  <c r="E22"/>
</calcChain>
</file>

<file path=xl/sharedStrings.xml><?xml version="1.0" encoding="utf-8"?>
<sst xmlns="http://schemas.openxmlformats.org/spreadsheetml/2006/main" count="14" uniqueCount="13">
  <si>
    <t>importe</t>
  </si>
  <si>
    <t xml:space="preserve">tipo de interés </t>
  </si>
  <si>
    <t>plazo (m)</t>
  </si>
  <si>
    <t>comisión admón</t>
  </si>
  <si>
    <t>retención IRPF</t>
  </si>
  <si>
    <t>mes</t>
  </si>
  <si>
    <t>capital</t>
  </si>
  <si>
    <t>intereses</t>
  </si>
  <si>
    <t>cuota bruta</t>
  </si>
  <si>
    <t>retención 19%</t>
  </si>
  <si>
    <t>cuota neta</t>
  </si>
  <si>
    <t>capital pte.</t>
  </si>
  <si>
    <t>total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</si>
</sst>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164" formatCode="#,##0.00&quot;€&quot;;[Red]\-#,##0.00&quot;€&quot;"/>
  </numFmts>
  <fonts count="5">
    <font>
      <sz val="11"/>
      <color theme="1"/>
      <name val="Calibri"/>
      <family val="2"/>
      <scheme val="minor"/>
    </font>
    <font>
      <sz val="10"/>
      <color indexed="8"/>
      <name val="Gill Sans MT"/>
      <family val="2"/>
    </font>
    <font>
      <sz val="10"/>
      <name val="Gill Sans MT"/>
      <family val="2"/>
    </font>
    <font>
      <sz val="11"/>
      <color indexed="8"/>
      <name val="Calibri"/>
      <family val="2"/>
    </font>
    <font>
      <b/>
      <sz val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6" fontId="2" fillId="0" borderId="0" xfId="0" applyNumberFormat="1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9" fontId="1" fillId="0" borderId="0" xfId="1" applyNumberFormat="1" applyFont="1" applyFill="1" applyAlignment="1">
      <alignment horizontal="right"/>
    </xf>
    <xf numFmtId="1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0" fontId="1" fillId="0" borderId="0" xfId="0" applyNumberFormat="1" applyFont="1" applyFill="1"/>
    <xf numFmtId="8" fontId="1" fillId="0" borderId="0" xfId="0" applyNumberFormat="1" applyFont="1" applyAlignment="1">
      <alignment horizontal="center"/>
    </xf>
    <xf numFmtId="9" fontId="1" fillId="0" borderId="0" xfId="0" applyNumberFormat="1" applyFont="1" applyFill="1" applyAlignment="1">
      <alignment horizontal="right"/>
    </xf>
    <xf numFmtId="10" fontId="1" fillId="0" borderId="0" xfId="0" applyNumberFormat="1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1" xfId="0" applyFont="1" applyFill="1" applyBorder="1"/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8" fontId="4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Normal="100" workbookViewId="0">
      <pane ySplit="8" topLeftCell="A9" activePane="bottomLeft" state="frozen"/>
      <selection pane="bottomLeft" activeCell="L15" sqref="L15"/>
    </sheetView>
  </sheetViews>
  <sheetFormatPr baseColWidth="10" defaultRowHeight="15"/>
  <cols>
    <col min="1" max="1" width="3.28515625" style="3" customWidth="1"/>
    <col min="2" max="2" width="14.85546875" style="3" bestFit="1" customWidth="1"/>
    <col min="3" max="3" width="11.5703125" style="3" customWidth="1"/>
    <col min="4" max="4" width="9.28515625" style="3" customWidth="1"/>
    <col min="5" max="5" width="15" style="3" customWidth="1"/>
    <col min="6" max="6" width="16.28515625" style="3" customWidth="1"/>
    <col min="7" max="7" width="12.140625" style="3" customWidth="1"/>
    <col min="8" max="8" width="13.7109375" style="3" bestFit="1" customWidth="1"/>
    <col min="9" max="9" width="10.140625" style="3" bestFit="1" customWidth="1"/>
    <col min="10" max="16384" width="11.42578125" style="3"/>
  </cols>
  <sheetData>
    <row r="2" spans="2:10">
      <c r="B2" s="1" t="s">
        <v>0</v>
      </c>
      <c r="C2" s="2">
        <v>1000</v>
      </c>
      <c r="E2" s="1"/>
      <c r="G2" s="4"/>
    </row>
    <row r="3" spans="2:10">
      <c r="B3" s="1" t="s">
        <v>1</v>
      </c>
      <c r="C3" s="5">
        <v>0.08</v>
      </c>
      <c r="H3" s="6"/>
    </row>
    <row r="4" spans="2:10">
      <c r="B4" s="1" t="s">
        <v>2</v>
      </c>
      <c r="C4" s="7">
        <v>12</v>
      </c>
      <c r="H4" s="6"/>
    </row>
    <row r="5" spans="2:10">
      <c r="B5" s="3" t="s">
        <v>3</v>
      </c>
      <c r="C5" s="8">
        <v>0</v>
      </c>
      <c r="H5" s="9"/>
    </row>
    <row r="6" spans="2:10">
      <c r="B6" s="1" t="s">
        <v>4</v>
      </c>
      <c r="C6" s="10">
        <v>0</v>
      </c>
      <c r="I6" s="11"/>
    </row>
    <row r="7" spans="2:10" ht="15.75" thickBot="1">
      <c r="B7" s="12"/>
      <c r="C7" s="12"/>
      <c r="D7" s="12"/>
      <c r="E7" s="12"/>
      <c r="F7" s="12"/>
      <c r="G7" s="12"/>
      <c r="H7" s="12"/>
      <c r="I7" s="12"/>
    </row>
    <row r="8" spans="2:10" ht="15.75" thickBot="1">
      <c r="B8" s="13" t="s">
        <v>5</v>
      </c>
      <c r="C8" s="13" t="s">
        <v>6</v>
      </c>
      <c r="D8" s="13" t="s">
        <v>7</v>
      </c>
      <c r="E8" s="13" t="s">
        <v>8</v>
      </c>
      <c r="F8" s="14" t="s">
        <v>3</v>
      </c>
      <c r="G8" s="13" t="s">
        <v>9</v>
      </c>
      <c r="H8" s="13" t="s">
        <v>10</v>
      </c>
      <c r="I8" s="15" t="s">
        <v>11</v>
      </c>
    </row>
    <row r="9" spans="2:10" hidden="1">
      <c r="B9" s="16">
        <v>0</v>
      </c>
      <c r="C9" s="17">
        <f>-C2</f>
        <v>-1000</v>
      </c>
      <c r="D9" s="18"/>
      <c r="E9" s="18"/>
      <c r="G9" s="18"/>
      <c r="I9" s="18"/>
    </row>
    <row r="10" spans="2:10">
      <c r="B10" s="16">
        <v>1</v>
      </c>
      <c r="C10" s="18">
        <f t="shared" ref="C10:C21" si="0">+PPMT($C$3/12,B10,$C$4,-$C$2)</f>
        <v>80.321762418755128</v>
      </c>
      <c r="D10" s="18">
        <f>+$C$2*$C$3/12</f>
        <v>6.666666666666667</v>
      </c>
      <c r="E10" s="18">
        <f t="shared" ref="E10:E21" si="1">+C10+D10</f>
        <v>86.988429085421799</v>
      </c>
      <c r="F10" s="18">
        <f>-C2*(C5/12)*1.21</f>
        <v>0</v>
      </c>
      <c r="G10" s="18">
        <f t="shared" ref="G10:G21" si="2">-D10*$C$6</f>
        <v>0</v>
      </c>
      <c r="H10" s="18">
        <f>+E10+F10+G10</f>
        <v>86.988429085421799</v>
      </c>
      <c r="I10" s="18">
        <f>+C2-C10</f>
        <v>919.67823758124484</v>
      </c>
      <c r="J10" s="19"/>
    </row>
    <row r="11" spans="2:10">
      <c r="B11" s="16">
        <f>+B10+1</f>
        <v>2</v>
      </c>
      <c r="C11" s="18">
        <f t="shared" si="0"/>
        <v>80.857240834880159</v>
      </c>
      <c r="D11" s="18">
        <f t="shared" ref="D11:D21" si="3">I10*$C$3/12</f>
        <v>6.1311882505416326</v>
      </c>
      <c r="E11" s="18">
        <f t="shared" si="1"/>
        <v>86.988429085421785</v>
      </c>
      <c r="F11" s="18">
        <f>-I10*($C$5/12)*1.21</f>
        <v>0</v>
      </c>
      <c r="G11" s="18">
        <f t="shared" si="2"/>
        <v>0</v>
      </c>
      <c r="H11" s="18">
        <f t="shared" ref="H11:H21" si="4">+E11+F11+G11</f>
        <v>86.988429085421785</v>
      </c>
      <c r="I11" s="18">
        <f t="shared" ref="I11:I21" si="5">+I10-C11</f>
        <v>838.8209967463647</v>
      </c>
    </row>
    <row r="12" spans="2:10">
      <c r="B12" s="16">
        <f t="shared" ref="B12:B21" si="6">+B11+1</f>
        <v>3</v>
      </c>
      <c r="C12" s="18">
        <f t="shared" si="0"/>
        <v>81.396289107112693</v>
      </c>
      <c r="D12" s="18">
        <f t="shared" si="3"/>
        <v>5.5921399783090981</v>
      </c>
      <c r="E12" s="18">
        <f t="shared" si="1"/>
        <v>86.988429085421785</v>
      </c>
      <c r="F12" s="18">
        <f t="shared" ref="F12:F21" si="7">-I11*($C$5/12)*1.21</f>
        <v>0</v>
      </c>
      <c r="G12" s="18">
        <f t="shared" si="2"/>
        <v>0</v>
      </c>
      <c r="H12" s="18">
        <f t="shared" si="4"/>
        <v>86.988429085421785</v>
      </c>
      <c r="I12" s="18">
        <f t="shared" si="5"/>
        <v>757.42470763925201</v>
      </c>
    </row>
    <row r="13" spans="2:10">
      <c r="B13" s="16">
        <f t="shared" si="6"/>
        <v>4</v>
      </c>
      <c r="C13" s="18">
        <f t="shared" si="0"/>
        <v>81.938931034493436</v>
      </c>
      <c r="D13" s="18">
        <f t="shared" si="3"/>
        <v>5.0494980509283467</v>
      </c>
      <c r="E13" s="18">
        <f t="shared" si="1"/>
        <v>86.988429085421785</v>
      </c>
      <c r="F13" s="18">
        <f t="shared" si="7"/>
        <v>0</v>
      </c>
      <c r="G13" s="18">
        <f t="shared" si="2"/>
        <v>0</v>
      </c>
      <c r="H13" s="18">
        <f t="shared" si="4"/>
        <v>86.988429085421785</v>
      </c>
      <c r="I13" s="18">
        <f t="shared" si="5"/>
        <v>675.4857766047586</v>
      </c>
    </row>
    <row r="14" spans="2:10">
      <c r="B14" s="16">
        <f t="shared" si="6"/>
        <v>5</v>
      </c>
      <c r="C14" s="18">
        <f t="shared" si="0"/>
        <v>82.48519057472339</v>
      </c>
      <c r="D14" s="18">
        <f t="shared" si="3"/>
        <v>4.5032385106983908</v>
      </c>
      <c r="E14" s="18">
        <f t="shared" si="1"/>
        <v>86.988429085421785</v>
      </c>
      <c r="F14" s="18">
        <f t="shared" si="7"/>
        <v>0</v>
      </c>
      <c r="G14" s="18">
        <f t="shared" si="2"/>
        <v>0</v>
      </c>
      <c r="H14" s="18">
        <f t="shared" si="4"/>
        <v>86.988429085421785</v>
      </c>
      <c r="I14" s="18">
        <f t="shared" si="5"/>
        <v>593.00058603003527</v>
      </c>
    </row>
    <row r="15" spans="2:10">
      <c r="B15" s="16">
        <f t="shared" si="6"/>
        <v>6</v>
      </c>
      <c r="C15" s="18">
        <f t="shared" si="0"/>
        <v>83.035091845221544</v>
      </c>
      <c r="D15" s="18">
        <f t="shared" si="3"/>
        <v>3.9533372402002356</v>
      </c>
      <c r="E15" s="18">
        <f t="shared" si="1"/>
        <v>86.988429085421785</v>
      </c>
      <c r="F15" s="18">
        <f t="shared" si="7"/>
        <v>0</v>
      </c>
      <c r="G15" s="18">
        <f t="shared" si="2"/>
        <v>0</v>
      </c>
      <c r="H15" s="18">
        <f t="shared" si="4"/>
        <v>86.988429085421785</v>
      </c>
      <c r="I15" s="18">
        <f t="shared" si="5"/>
        <v>509.96549418481374</v>
      </c>
    </row>
    <row r="16" spans="2:10">
      <c r="B16" s="16">
        <f t="shared" si="6"/>
        <v>7</v>
      </c>
      <c r="C16" s="18">
        <f t="shared" si="0"/>
        <v>83.588659124189689</v>
      </c>
      <c r="D16" s="18">
        <f t="shared" si="3"/>
        <v>3.3997699612320917</v>
      </c>
      <c r="E16" s="18">
        <f t="shared" si="1"/>
        <v>86.988429085421785</v>
      </c>
      <c r="F16" s="18">
        <f t="shared" si="7"/>
        <v>0</v>
      </c>
      <c r="G16" s="18">
        <f t="shared" si="2"/>
        <v>0</v>
      </c>
      <c r="H16" s="18">
        <f t="shared" si="4"/>
        <v>86.988429085421785</v>
      </c>
      <c r="I16" s="18">
        <f t="shared" si="5"/>
        <v>426.37683506062405</v>
      </c>
    </row>
    <row r="17" spans="2:9">
      <c r="B17" s="16">
        <f t="shared" si="6"/>
        <v>8</v>
      </c>
      <c r="C17" s="18">
        <f t="shared" si="0"/>
        <v>84.145916851684277</v>
      </c>
      <c r="D17" s="18">
        <f t="shared" si="3"/>
        <v>2.842512233737494</v>
      </c>
      <c r="E17" s="18">
        <f t="shared" si="1"/>
        <v>86.988429085421771</v>
      </c>
      <c r="F17" s="18">
        <f t="shared" si="7"/>
        <v>0</v>
      </c>
      <c r="G17" s="18">
        <f t="shared" si="2"/>
        <v>0</v>
      </c>
      <c r="H17" s="18">
        <f t="shared" si="4"/>
        <v>86.988429085421771</v>
      </c>
      <c r="I17" s="18">
        <f t="shared" si="5"/>
        <v>342.23091820893978</v>
      </c>
    </row>
    <row r="18" spans="2:9">
      <c r="B18" s="16">
        <f t="shared" si="6"/>
        <v>9</v>
      </c>
      <c r="C18" s="18">
        <f t="shared" si="0"/>
        <v>84.7068896306955</v>
      </c>
      <c r="D18" s="18">
        <f t="shared" si="3"/>
        <v>2.2815394547262655</v>
      </c>
      <c r="E18" s="18">
        <f t="shared" si="1"/>
        <v>86.988429085421771</v>
      </c>
      <c r="F18" s="18">
        <f t="shared" si="7"/>
        <v>0</v>
      </c>
      <c r="G18" s="18">
        <f t="shared" si="2"/>
        <v>0</v>
      </c>
      <c r="H18" s="18">
        <f t="shared" si="4"/>
        <v>86.988429085421771</v>
      </c>
      <c r="I18" s="18">
        <f t="shared" si="5"/>
        <v>257.52402857824427</v>
      </c>
    </row>
    <row r="19" spans="2:9">
      <c r="B19" s="16">
        <f t="shared" si="6"/>
        <v>10</v>
      </c>
      <c r="C19" s="18">
        <f t="shared" si="0"/>
        <v>85.271602228233462</v>
      </c>
      <c r="D19" s="18">
        <f t="shared" si="3"/>
        <v>1.716826857188295</v>
      </c>
      <c r="E19" s="18">
        <f t="shared" si="1"/>
        <v>86.988429085421757</v>
      </c>
      <c r="F19" s="18">
        <f t="shared" si="7"/>
        <v>0</v>
      </c>
      <c r="G19" s="18">
        <f t="shared" si="2"/>
        <v>0</v>
      </c>
      <c r="H19" s="18">
        <f t="shared" si="4"/>
        <v>86.988429085421757</v>
      </c>
      <c r="I19" s="18">
        <f t="shared" si="5"/>
        <v>172.25242635001081</v>
      </c>
    </row>
    <row r="20" spans="2:9">
      <c r="B20" s="16">
        <f t="shared" si="6"/>
        <v>11</v>
      </c>
      <c r="C20" s="18">
        <f t="shared" si="0"/>
        <v>85.840079576421687</v>
      </c>
      <c r="D20" s="18">
        <f t="shared" si="3"/>
        <v>1.1483495090000722</v>
      </c>
      <c r="E20" s="18">
        <f t="shared" si="1"/>
        <v>86.988429085421757</v>
      </c>
      <c r="F20" s="18">
        <f t="shared" si="7"/>
        <v>0</v>
      </c>
      <c r="G20" s="18">
        <f t="shared" si="2"/>
        <v>0</v>
      </c>
      <c r="H20" s="18">
        <f t="shared" si="4"/>
        <v>86.988429085421757</v>
      </c>
      <c r="I20" s="18">
        <f t="shared" si="5"/>
        <v>86.412346773589121</v>
      </c>
    </row>
    <row r="21" spans="2:9" ht="15.75" thickBot="1">
      <c r="B21" s="20">
        <f t="shared" si="6"/>
        <v>12</v>
      </c>
      <c r="C21" s="21">
        <f t="shared" si="0"/>
        <v>86.412346773597818</v>
      </c>
      <c r="D21" s="21">
        <f t="shared" si="3"/>
        <v>0.57608231182392744</v>
      </c>
      <c r="E21" s="21">
        <f t="shared" si="1"/>
        <v>86.988429085421743</v>
      </c>
      <c r="F21" s="21">
        <f t="shared" si="7"/>
        <v>0</v>
      </c>
      <c r="G21" s="21">
        <f t="shared" si="2"/>
        <v>0</v>
      </c>
      <c r="H21" s="21">
        <f t="shared" si="4"/>
        <v>86.988429085421743</v>
      </c>
      <c r="I21" s="21">
        <f t="shared" si="5"/>
        <v>-8.6970430857036263E-12</v>
      </c>
    </row>
    <row r="22" spans="2:9" ht="15.75" thickBot="1">
      <c r="B22" s="22" t="s">
        <v>12</v>
      </c>
      <c r="C22" s="23">
        <f t="shared" ref="C22:H22" si="8">+SUM(C10:C21)</f>
        <v>1000.0000000000089</v>
      </c>
      <c r="D22" s="24">
        <f t="shared" si="8"/>
        <v>43.861149025052505</v>
      </c>
      <c r="E22" s="23">
        <f t="shared" si="8"/>
        <v>1043.8611490250614</v>
      </c>
      <c r="F22" s="23">
        <f t="shared" si="8"/>
        <v>0</v>
      </c>
      <c r="G22" s="23">
        <f t="shared" si="8"/>
        <v>0</v>
      </c>
      <c r="H22" s="23">
        <f t="shared" si="8"/>
        <v>1043.8611490250614</v>
      </c>
      <c r="I22" s="15"/>
    </row>
  </sheetData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Prestamo 12 meses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2017-11-28T16:45:15Z</dcterms:created>
  <dcterms:modified xsi:type="dcterms:W3CDTF">2017-11-28T17:07:03Z</dcterms:modified>
</cp:coreProperties>
</file>