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7755"/>
  </bookViews>
  <sheets>
    <sheet name="Hoja1" sheetId="1" r:id="rId1"/>
  </sheets>
  <calcPr calcId="125725"/>
</workbook>
</file>

<file path=xl/calcChain.xml><?xml version="1.0" encoding="utf-8"?>
<calcChain xmlns="http://schemas.openxmlformats.org/spreadsheetml/2006/main">
  <c r="L1" i="1"/>
  <c r="F4"/>
  <c r="F5"/>
  <c r="F6"/>
  <c r="F7"/>
  <c r="F8"/>
  <c r="F9"/>
  <c r="F10"/>
  <c r="F11"/>
  <c r="F12"/>
  <c r="F13"/>
  <c r="F3"/>
  <c r="G2"/>
  <c r="F2"/>
  <c r="G19"/>
  <c r="H19" s="1"/>
  <c r="G20"/>
  <c r="H20" s="1"/>
  <c r="G21"/>
  <c r="H21" s="1"/>
  <c r="G22"/>
  <c r="H22" s="1"/>
  <c r="G23"/>
  <c r="H23" s="1"/>
  <c r="G24"/>
  <c r="H24" s="1"/>
  <c r="G25"/>
  <c r="H25" s="1"/>
  <c r="G26"/>
  <c r="H26" s="1"/>
  <c r="G27"/>
  <c r="H27" s="1"/>
  <c r="G28"/>
  <c r="H28" s="1"/>
  <c r="G29"/>
  <c r="G18"/>
  <c r="I21" s="1"/>
  <c r="F29"/>
  <c r="F30" s="1"/>
  <c r="H2" l="1"/>
  <c r="I11" s="1"/>
  <c r="H18"/>
  <c r="L2"/>
  <c r="G3" s="1"/>
  <c r="H3" s="1"/>
  <c r="F14"/>
  <c r="I19"/>
  <c r="I22"/>
  <c r="I23"/>
  <c r="I29"/>
  <c r="I26"/>
  <c r="I27"/>
  <c r="I28"/>
  <c r="I24"/>
  <c r="I20"/>
  <c r="I25"/>
  <c r="G30"/>
  <c r="H30" s="1"/>
  <c r="I6" l="1"/>
  <c r="I12"/>
  <c r="I13"/>
  <c r="I10"/>
  <c r="I9"/>
  <c r="I4"/>
  <c r="I3"/>
  <c r="I7"/>
  <c r="I8"/>
  <c r="I5"/>
  <c r="L3"/>
  <c r="L4" s="1"/>
  <c r="I30"/>
  <c r="J30" s="1"/>
  <c r="K30" s="1"/>
  <c r="I14" l="1"/>
  <c r="G4"/>
  <c r="H4" s="1"/>
  <c r="L5"/>
  <c r="G5"/>
  <c r="H5" s="1"/>
  <c r="L6" l="1"/>
  <c r="G6"/>
  <c r="H6" s="1"/>
  <c r="L7" l="1"/>
  <c r="G7"/>
  <c r="H7" s="1"/>
  <c r="L8" l="1"/>
  <c r="G8"/>
  <c r="H8" s="1"/>
  <c r="L9" l="1"/>
  <c r="G9"/>
  <c r="H9" s="1"/>
  <c r="L10" l="1"/>
  <c r="G10"/>
  <c r="H10" s="1"/>
  <c r="L11" l="1"/>
  <c r="G11"/>
  <c r="H11" s="1"/>
  <c r="L12" l="1"/>
  <c r="G12"/>
  <c r="H12" s="1"/>
  <c r="L13" l="1"/>
  <c r="G13"/>
  <c r="H13" l="1"/>
  <c r="G14"/>
  <c r="H14" s="1"/>
  <c r="J14" s="1"/>
  <c r="K14" s="1"/>
</calcChain>
</file>

<file path=xl/sharedStrings.xml><?xml version="1.0" encoding="utf-8"?>
<sst xmlns="http://schemas.openxmlformats.org/spreadsheetml/2006/main" count="32" uniqueCount="11">
  <si>
    <t>capital</t>
  </si>
  <si>
    <t>tipo interés</t>
  </si>
  <si>
    <t>plazo (meses)</t>
  </si>
  <si>
    <t>intereses</t>
  </si>
  <si>
    <t>mes</t>
  </si>
  <si>
    <t>total</t>
  </si>
  <si>
    <t>-</t>
  </si>
  <si>
    <t>reinversión (k+i)</t>
  </si>
  <si>
    <t>reinversión (i)</t>
  </si>
  <si>
    <t>escenario 1</t>
  </si>
  <si>
    <t>escenario 2</t>
  </si>
</sst>
</file>

<file path=xl/styles.xml><?xml version="1.0" encoding="utf-8"?>
<styleSheet xmlns="http://schemas.openxmlformats.org/spreadsheetml/2006/main">
  <numFmts count="1">
    <numFmt numFmtId="8" formatCode="#,##0.00\ &quot;€&quot;;[Red]\-#,##0.00\ &quot;€&quot;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8" fontId="0" fillId="0" borderId="0" xfId="0" applyNumberFormat="1"/>
    <xf numFmtId="0" fontId="0" fillId="2" borderId="0" xfId="0" applyFill="1"/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8" fontId="0" fillId="2" borderId="0" xfId="0" applyNumberFormat="1" applyFill="1" applyAlignment="1">
      <alignment horizontal="center"/>
    </xf>
    <xf numFmtId="9" fontId="0" fillId="0" borderId="0" xfId="0" applyNumberFormat="1" applyAlignment="1">
      <alignment horizontal="center"/>
    </xf>
    <xf numFmtId="8" fontId="0" fillId="0" borderId="0" xfId="0" applyNumberFormat="1" applyAlignment="1">
      <alignment horizontal="right"/>
    </xf>
    <xf numFmtId="8" fontId="0" fillId="2" borderId="1" xfId="0" applyNumberFormat="1" applyFill="1" applyBorder="1" applyAlignment="1">
      <alignment horizontal="center"/>
    </xf>
    <xf numFmtId="10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O8" sqref="O8"/>
    </sheetView>
  </sheetViews>
  <sheetFormatPr baseColWidth="10" defaultRowHeight="15"/>
  <cols>
    <col min="1" max="1" width="13.28515625" bestFit="1" customWidth="1"/>
    <col min="2" max="2" width="8" bestFit="1" customWidth="1"/>
    <col min="3" max="4" width="11.42578125" customWidth="1"/>
    <col min="5" max="5" width="6.28515625" customWidth="1"/>
    <col min="6" max="6" width="8" bestFit="1" customWidth="1"/>
    <col min="7" max="7" width="9.42578125" customWidth="1"/>
    <col min="8" max="8" width="8.5703125" customWidth="1"/>
    <col min="9" max="9" width="15.5703125" bestFit="1" customWidth="1"/>
    <col min="10" max="10" width="8" bestFit="1" customWidth="1"/>
    <col min="11" max="11" width="8" customWidth="1"/>
  </cols>
  <sheetData>
    <row r="1" spans="1:12">
      <c r="A1" t="s">
        <v>0</v>
      </c>
      <c r="B1" s="8">
        <v>100</v>
      </c>
      <c r="D1" t="s">
        <v>9</v>
      </c>
      <c r="E1" s="2" t="s">
        <v>4</v>
      </c>
      <c r="F1" s="2" t="s">
        <v>0</v>
      </c>
      <c r="G1" s="2" t="s">
        <v>3</v>
      </c>
      <c r="H1" s="2" t="s">
        <v>5</v>
      </c>
      <c r="I1" s="2" t="s">
        <v>7</v>
      </c>
      <c r="J1" s="5" t="s">
        <v>5</v>
      </c>
      <c r="L1" s="1">
        <f>-B1</f>
        <v>-100</v>
      </c>
    </row>
    <row r="2" spans="1:12">
      <c r="A2" t="s">
        <v>1</v>
      </c>
      <c r="B2" s="7">
        <v>0.15</v>
      </c>
      <c r="E2" s="3">
        <v>1</v>
      </c>
      <c r="F2" s="4">
        <f>+PPMT($B$2/12,E2,$B$3,-B1)</f>
        <v>7.7758312345157012</v>
      </c>
      <c r="G2" s="4">
        <f>+B1*B2/12</f>
        <v>1.25</v>
      </c>
      <c r="H2" s="4">
        <f>+SUM(F2:G2)</f>
        <v>9.0258312345157012</v>
      </c>
      <c r="I2" s="3" t="s">
        <v>6</v>
      </c>
      <c r="L2" s="1">
        <f>+L1+F2</f>
        <v>-92.224168765484293</v>
      </c>
    </row>
    <row r="3" spans="1:12">
      <c r="A3" t="s">
        <v>2</v>
      </c>
      <c r="B3" s="3">
        <v>12</v>
      </c>
      <c r="E3" s="3">
        <v>2</v>
      </c>
      <c r="F3" s="4">
        <f>+PPMT($B$2/12,E3,$B$3,-$B$1)</f>
        <v>7.8730291249471467</v>
      </c>
      <c r="G3" s="4">
        <f>-L2*$B$2/12</f>
        <v>1.1528021095685537</v>
      </c>
      <c r="H3" s="4">
        <f t="shared" ref="H3:H13" si="0">+SUM(F3:G3)</f>
        <v>9.0258312345156995</v>
      </c>
      <c r="I3" s="4">
        <f>+($H$2*E3-1)*($B$2/12)</f>
        <v>0.21314578086289251</v>
      </c>
      <c r="L3" s="1">
        <f>+L2+F3</f>
        <v>-84.351139640537141</v>
      </c>
    </row>
    <row r="4" spans="1:12">
      <c r="E4" s="3">
        <v>3</v>
      </c>
      <c r="F4" s="4">
        <f t="shared" ref="F4:F13" si="1">+PPMT($B$2/12,E4,$B$3,-$B$1)</f>
        <v>7.9714419890089872</v>
      </c>
      <c r="G4" s="4">
        <f t="shared" ref="G4:G13" si="2">-L3*$B$2/12</f>
        <v>1.0543892455067143</v>
      </c>
      <c r="H4" s="4">
        <f t="shared" si="0"/>
        <v>9.0258312345157012</v>
      </c>
      <c r="I4" s="4">
        <f>+($H$2*E4-1)*($B$2/12)</f>
        <v>0.32596867129433882</v>
      </c>
      <c r="L4" s="1">
        <f t="shared" ref="L4:L13" si="3">+L3+F4</f>
        <v>-76.379697651528147</v>
      </c>
    </row>
    <row r="5" spans="1:12">
      <c r="E5" s="3">
        <v>4</v>
      </c>
      <c r="F5" s="4">
        <f t="shared" si="1"/>
        <v>8.0710850138715973</v>
      </c>
      <c r="G5" s="4">
        <f t="shared" si="2"/>
        <v>0.95474622064410175</v>
      </c>
      <c r="H5" s="4">
        <f t="shared" si="0"/>
        <v>9.0258312345156995</v>
      </c>
      <c r="I5" s="4">
        <f>+($H$2*E5-1)*($B$2/12)</f>
        <v>0.43879156172578504</v>
      </c>
      <c r="L5" s="1">
        <f t="shared" si="3"/>
        <v>-68.308612637656552</v>
      </c>
    </row>
    <row r="6" spans="1:12">
      <c r="E6" s="3">
        <v>5</v>
      </c>
      <c r="F6" s="4">
        <f t="shared" si="1"/>
        <v>8.1719735765449943</v>
      </c>
      <c r="G6" s="4">
        <f t="shared" si="2"/>
        <v>0.8538576579707069</v>
      </c>
      <c r="H6" s="4">
        <f t="shared" si="0"/>
        <v>9.0258312345157012</v>
      </c>
      <c r="I6" s="4">
        <f>+($H$2*E6-1)*($B$2/12)</f>
        <v>0.55161445215723126</v>
      </c>
      <c r="L6" s="1">
        <f t="shared" si="3"/>
        <v>-60.136639061111559</v>
      </c>
    </row>
    <row r="7" spans="1:12">
      <c r="E7" s="3">
        <v>6</v>
      </c>
      <c r="F7" s="4">
        <f t="shared" si="1"/>
        <v>8.274123246251806</v>
      </c>
      <c r="G7" s="4">
        <f t="shared" si="2"/>
        <v>0.7517079882638944</v>
      </c>
      <c r="H7" s="4">
        <f t="shared" si="0"/>
        <v>9.0258312345156995</v>
      </c>
      <c r="I7" s="4">
        <f>+($H$2*E7-1)*($B$2/12)</f>
        <v>0.66443734258867759</v>
      </c>
      <c r="L7" s="1">
        <f t="shared" si="3"/>
        <v>-51.862515814859755</v>
      </c>
    </row>
    <row r="8" spans="1:12">
      <c r="E8" s="3">
        <v>7</v>
      </c>
      <c r="F8" s="4">
        <f t="shared" si="1"/>
        <v>8.3775497868299524</v>
      </c>
      <c r="G8" s="4">
        <f t="shared" si="2"/>
        <v>0.64828144768574691</v>
      </c>
      <c r="H8" s="4">
        <f t="shared" si="0"/>
        <v>9.0258312345156995</v>
      </c>
      <c r="I8" s="4">
        <f>+($H$2*E8-1)*($B$2/12)</f>
        <v>0.77726023302012381</v>
      </c>
      <c r="L8" s="1">
        <f t="shared" si="3"/>
        <v>-43.484966028029802</v>
      </c>
    </row>
    <row r="9" spans="1:12">
      <c r="E9" s="3">
        <v>8</v>
      </c>
      <c r="F9" s="4">
        <f t="shared" si="1"/>
        <v>8.4822691591653268</v>
      </c>
      <c r="G9" s="4">
        <f t="shared" si="2"/>
        <v>0.54356207535037249</v>
      </c>
      <c r="H9" s="4">
        <f t="shared" si="0"/>
        <v>9.0258312345156995</v>
      </c>
      <c r="I9" s="4">
        <f>+($H$2*E9-1)*($B$2/12)</f>
        <v>0.89008312345157004</v>
      </c>
      <c r="L9" s="1">
        <f t="shared" si="3"/>
        <v>-35.002696868864476</v>
      </c>
    </row>
    <row r="10" spans="1:12">
      <c r="E10" s="3">
        <v>9</v>
      </c>
      <c r="F10" s="4">
        <f t="shared" si="1"/>
        <v>8.5882975236548944</v>
      </c>
      <c r="G10" s="4">
        <f t="shared" si="2"/>
        <v>0.43753371086080595</v>
      </c>
      <c r="H10" s="4">
        <f t="shared" si="0"/>
        <v>9.0258312345156995</v>
      </c>
      <c r="I10" s="4">
        <f>+($H$2*E10-1)*($B$2/12)</f>
        <v>1.0029060138830164</v>
      </c>
      <c r="L10" s="1">
        <f t="shared" si="3"/>
        <v>-26.414399345209581</v>
      </c>
    </row>
    <row r="11" spans="1:12">
      <c r="E11" s="3">
        <v>10</v>
      </c>
      <c r="F11" s="4">
        <f t="shared" si="1"/>
        <v>8.6956512427005794</v>
      </c>
      <c r="G11" s="4">
        <f t="shared" si="2"/>
        <v>0.33017999181511976</v>
      </c>
      <c r="H11" s="4">
        <f t="shared" si="0"/>
        <v>9.0258312345156995</v>
      </c>
      <c r="I11" s="4">
        <f>+($H$2*E11-1)*($B$2/12)</f>
        <v>1.1157289043144625</v>
      </c>
      <c r="L11" s="1">
        <f t="shared" si="3"/>
        <v>-17.718748102509004</v>
      </c>
    </row>
    <row r="12" spans="1:12">
      <c r="E12" s="3">
        <v>11</v>
      </c>
      <c r="F12" s="4">
        <f t="shared" si="1"/>
        <v>8.8043468832343379</v>
      </c>
      <c r="G12" s="4">
        <f t="shared" si="2"/>
        <v>0.22148435128136254</v>
      </c>
      <c r="H12" s="4">
        <f t="shared" si="0"/>
        <v>9.0258312345157012</v>
      </c>
      <c r="I12" s="4">
        <f>+($H$2*E12-1)*($B$2/12)</f>
        <v>1.2285517947459088</v>
      </c>
      <c r="L12" s="1">
        <f t="shared" si="3"/>
        <v>-8.9144012192746658</v>
      </c>
    </row>
    <row r="13" spans="1:12" ht="15.75" thickBot="1">
      <c r="E13" s="3">
        <v>12</v>
      </c>
      <c r="F13" s="4">
        <f t="shared" si="1"/>
        <v>8.9144012192747653</v>
      </c>
      <c r="G13" s="4">
        <f t="shared" si="2"/>
        <v>0.11143001524093332</v>
      </c>
      <c r="H13" s="4">
        <f t="shared" si="0"/>
        <v>9.0258312345156995</v>
      </c>
      <c r="I13" s="4">
        <f>+($H$2*E13-1)*($B$2/12)</f>
        <v>1.3413746851773551</v>
      </c>
      <c r="L13" s="1">
        <f t="shared" si="3"/>
        <v>9.9475983006414026E-14</v>
      </c>
    </row>
    <row r="14" spans="1:12" ht="15.75" thickBot="1">
      <c r="E14" s="5" t="s">
        <v>5</v>
      </c>
      <c r="F14" s="6">
        <f>+SUM(F2:F13)</f>
        <v>100.00000000000009</v>
      </c>
      <c r="G14" s="6">
        <f>+SUM(G2:G13)</f>
        <v>8.3099748141883119</v>
      </c>
      <c r="H14" s="6">
        <f>+G14+F14</f>
        <v>108.30997481418839</v>
      </c>
      <c r="I14" s="6">
        <f>+SUM(I3:I13)</f>
        <v>8.5498625632213621</v>
      </c>
      <c r="J14" s="9">
        <f>+H14+I14</f>
        <v>116.85983737740976</v>
      </c>
      <c r="K14" s="10">
        <f>+J14/F14-1</f>
        <v>0.16859837377409659</v>
      </c>
    </row>
    <row r="17" spans="4:11">
      <c r="D17" t="s">
        <v>10</v>
      </c>
      <c r="E17" s="2" t="s">
        <v>4</v>
      </c>
      <c r="F17" s="2" t="s">
        <v>0</v>
      </c>
      <c r="G17" s="2" t="s">
        <v>3</v>
      </c>
      <c r="H17" s="2" t="s">
        <v>5</v>
      </c>
      <c r="I17" s="2" t="s">
        <v>8</v>
      </c>
      <c r="J17" s="5" t="s">
        <v>5</v>
      </c>
    </row>
    <row r="18" spans="4:11">
      <c r="E18" s="3">
        <v>1</v>
      </c>
      <c r="F18" s="3" t="s">
        <v>6</v>
      </c>
      <c r="G18" s="4">
        <f>+$B$1*$B$2/12</f>
        <v>1.25</v>
      </c>
      <c r="H18" s="4">
        <f>+G18</f>
        <v>1.25</v>
      </c>
      <c r="I18" s="3" t="s">
        <v>6</v>
      </c>
    </row>
    <row r="19" spans="4:11">
      <c r="E19" s="3">
        <v>2</v>
      </c>
      <c r="F19" s="3" t="s">
        <v>6</v>
      </c>
      <c r="G19" s="4">
        <f t="shared" ref="G19:G29" si="4">+$B$1*$B$2/12</f>
        <v>1.25</v>
      </c>
      <c r="H19" s="4">
        <f t="shared" ref="H19:H28" si="5">+G19</f>
        <v>1.25</v>
      </c>
      <c r="I19" s="4">
        <f>+($G$18*E19-1)*(15%/12)</f>
        <v>1.8749999999999999E-2</v>
      </c>
    </row>
    <row r="20" spans="4:11">
      <c r="E20" s="3">
        <v>3</v>
      </c>
      <c r="F20" s="3" t="s">
        <v>6</v>
      </c>
      <c r="G20" s="4">
        <f t="shared" si="4"/>
        <v>1.25</v>
      </c>
      <c r="H20" s="4">
        <f t="shared" si="5"/>
        <v>1.25</v>
      </c>
      <c r="I20" s="4">
        <f>+($G$18*E20-1)*(15%/12)</f>
        <v>3.4374999999999996E-2</v>
      </c>
    </row>
    <row r="21" spans="4:11">
      <c r="E21" s="3">
        <v>4</v>
      </c>
      <c r="F21" s="3" t="s">
        <v>6</v>
      </c>
      <c r="G21" s="4">
        <f t="shared" si="4"/>
        <v>1.25</v>
      </c>
      <c r="H21" s="4">
        <f t="shared" si="5"/>
        <v>1.25</v>
      </c>
      <c r="I21" s="4">
        <f>+($G$18*E21-1)*(15%/12)</f>
        <v>4.9999999999999996E-2</v>
      </c>
    </row>
    <row r="22" spans="4:11">
      <c r="E22" s="3">
        <v>5</v>
      </c>
      <c r="F22" s="3" t="s">
        <v>6</v>
      </c>
      <c r="G22" s="4">
        <f t="shared" si="4"/>
        <v>1.25</v>
      </c>
      <c r="H22" s="4">
        <f t="shared" si="5"/>
        <v>1.25</v>
      </c>
      <c r="I22" s="4">
        <f>+($G$18*E22-1)*(15%/12)</f>
        <v>6.5624999999999989E-2</v>
      </c>
    </row>
    <row r="23" spans="4:11">
      <c r="E23" s="3">
        <v>6</v>
      </c>
      <c r="F23" s="3" t="s">
        <v>6</v>
      </c>
      <c r="G23" s="4">
        <f t="shared" si="4"/>
        <v>1.25</v>
      </c>
      <c r="H23" s="4">
        <f t="shared" si="5"/>
        <v>1.25</v>
      </c>
      <c r="I23" s="4">
        <f>+($G$18*E23-1)*(15%/12)</f>
        <v>8.1249999999999989E-2</v>
      </c>
    </row>
    <row r="24" spans="4:11">
      <c r="E24" s="3">
        <v>7</v>
      </c>
      <c r="F24" s="3" t="s">
        <v>6</v>
      </c>
      <c r="G24" s="4">
        <f t="shared" si="4"/>
        <v>1.25</v>
      </c>
      <c r="H24" s="4">
        <f t="shared" si="5"/>
        <v>1.25</v>
      </c>
      <c r="I24" s="4">
        <f>+($G$18*E24-1)*(15%/12)</f>
        <v>9.6874999999999989E-2</v>
      </c>
    </row>
    <row r="25" spans="4:11">
      <c r="E25" s="3">
        <v>8</v>
      </c>
      <c r="F25" s="3" t="s">
        <v>6</v>
      </c>
      <c r="G25" s="4">
        <f t="shared" si="4"/>
        <v>1.25</v>
      </c>
      <c r="H25" s="4">
        <f t="shared" si="5"/>
        <v>1.25</v>
      </c>
      <c r="I25" s="4">
        <f>+($G$18*E25-1)*(15%/12)</f>
        <v>0.11249999999999999</v>
      </c>
    </row>
    <row r="26" spans="4:11">
      <c r="E26" s="3">
        <v>9</v>
      </c>
      <c r="F26" s="3" t="s">
        <v>6</v>
      </c>
      <c r="G26" s="4">
        <f t="shared" si="4"/>
        <v>1.25</v>
      </c>
      <c r="H26" s="4">
        <f t="shared" si="5"/>
        <v>1.25</v>
      </c>
      <c r="I26" s="4">
        <f>+($G$18*E26-1)*(15%/12)</f>
        <v>0.12812499999999999</v>
      </c>
    </row>
    <row r="27" spans="4:11">
      <c r="E27" s="3">
        <v>10</v>
      </c>
      <c r="F27" s="3" t="s">
        <v>6</v>
      </c>
      <c r="G27" s="4">
        <f t="shared" si="4"/>
        <v>1.25</v>
      </c>
      <c r="H27" s="4">
        <f t="shared" si="5"/>
        <v>1.25</v>
      </c>
      <c r="I27" s="4">
        <f>+($G$18*E27-1)*(15%/12)</f>
        <v>0.14374999999999999</v>
      </c>
    </row>
    <row r="28" spans="4:11">
      <c r="E28" s="3">
        <v>11</v>
      </c>
      <c r="F28" s="3" t="s">
        <v>6</v>
      </c>
      <c r="G28" s="4">
        <f t="shared" si="4"/>
        <v>1.25</v>
      </c>
      <c r="H28" s="4">
        <f t="shared" si="5"/>
        <v>1.25</v>
      </c>
      <c r="I28" s="4">
        <f>+($G$18*E28-1)*(15%/12)</f>
        <v>0.15937499999999999</v>
      </c>
    </row>
    <row r="29" spans="4:11" ht="15.75" thickBot="1">
      <c r="E29" s="3">
        <v>12</v>
      </c>
      <c r="F29" s="4">
        <f>+B1</f>
        <v>100</v>
      </c>
      <c r="G29" s="4">
        <f t="shared" si="4"/>
        <v>1.25</v>
      </c>
      <c r="H29" s="4">
        <v>101.25</v>
      </c>
      <c r="I29" s="4">
        <f>+($G$18*E29-1)*(15%/12)</f>
        <v>0.17499999999999999</v>
      </c>
    </row>
    <row r="30" spans="4:11" ht="15.75" thickBot="1">
      <c r="E30" s="5" t="s">
        <v>5</v>
      </c>
      <c r="F30" s="6">
        <f>+F29</f>
        <v>100</v>
      </c>
      <c r="G30" s="6">
        <f>+SUM(G18:G29)</f>
        <v>15</v>
      </c>
      <c r="H30" s="6">
        <f>+G30+F30</f>
        <v>115</v>
      </c>
      <c r="I30" s="6">
        <f>+SUM(I19:I29)</f>
        <v>1.065625</v>
      </c>
      <c r="J30" s="9">
        <f>+H30+I30</f>
        <v>116.065625</v>
      </c>
      <c r="K30" s="10">
        <f>+J30/F30-1</f>
        <v>0.16065624999999994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2018-07-06T20:55:09Z</dcterms:created>
  <dcterms:modified xsi:type="dcterms:W3CDTF">2018-07-06T21:42:45Z</dcterms:modified>
</cp:coreProperties>
</file>